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Martina Krauspe\Desktop\Zaverecne CBA\Sumar projektov\"/>
    </mc:Choice>
  </mc:AlternateContent>
  <xr:revisionPtr revIDLastSave="0" documentId="13_ncr:1_{C654CD53-27A2-4425-912E-6B76283E1E6B}" xr6:coauthVersionLast="41" xr6:coauthVersionMax="41" xr10:uidLastSave="{00000000-0000-0000-0000-000000000000}"/>
  <bookViews>
    <workbookView xWindow="-110" yWindow="-110" windowWidth="25820" windowHeight="14020" xr2:uid="{00000000-000D-0000-FFFF-FFFF00000000}"/>
  </bookViews>
  <sheets>
    <sheet name="intenzity" sheetId="2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2" l="1"/>
  <c r="E6" i="2"/>
  <c r="F6" i="2"/>
  <c r="D10" i="2"/>
  <c r="E10" i="2"/>
  <c r="F10" i="2"/>
  <c r="D12" i="2"/>
  <c r="E12" i="2"/>
  <c r="F12" i="2"/>
  <c r="D13" i="2"/>
  <c r="E13" i="2"/>
  <c r="F13" i="2"/>
  <c r="D18" i="2"/>
  <c r="E18" i="2"/>
  <c r="F18" i="2"/>
  <c r="D22" i="2"/>
  <c r="E22" i="2"/>
  <c r="F22" i="2"/>
  <c r="D24" i="2"/>
  <c r="E24" i="2"/>
  <c r="E26" i="2" s="1"/>
  <c r="F24" i="2"/>
  <c r="D25" i="2"/>
  <c r="D26" i="2" s="1"/>
  <c r="E25" i="2"/>
  <c r="F25" i="2"/>
  <c r="F26" i="2" l="1"/>
  <c r="F14" i="2"/>
  <c r="D14" i="2"/>
  <c r="E14" i="2"/>
  <c r="G12" i="2"/>
  <c r="H12" i="2"/>
  <c r="I12" i="2"/>
  <c r="J12" i="2"/>
  <c r="K12" i="2"/>
  <c r="L12" i="2"/>
  <c r="M12" i="2"/>
  <c r="G13" i="2"/>
  <c r="H13" i="2"/>
  <c r="I13" i="2"/>
  <c r="J13" i="2"/>
  <c r="K13" i="2"/>
  <c r="L13" i="2"/>
  <c r="M13" i="2"/>
  <c r="N12" i="2"/>
  <c r="G24" i="2"/>
  <c r="H24" i="2"/>
  <c r="I24" i="2"/>
  <c r="J24" i="2"/>
  <c r="K24" i="2"/>
  <c r="L24" i="2"/>
  <c r="G25" i="2"/>
  <c r="H25" i="2"/>
  <c r="I25" i="2"/>
  <c r="J25" i="2"/>
  <c r="K25" i="2"/>
  <c r="L25" i="2"/>
  <c r="L26" i="2"/>
  <c r="G22" i="2"/>
  <c r="H22" i="2"/>
  <c r="I22" i="2"/>
  <c r="J22" i="2"/>
  <c r="K22" i="2"/>
  <c r="L22" i="2"/>
  <c r="G18" i="2"/>
  <c r="H18" i="2"/>
  <c r="I18" i="2"/>
  <c r="J18" i="2"/>
  <c r="K18" i="2"/>
  <c r="L18" i="2"/>
  <c r="H14" i="2"/>
  <c r="G10" i="2"/>
  <c r="H10" i="2"/>
  <c r="I10" i="2"/>
  <c r="G6" i="2"/>
  <c r="H6" i="2"/>
  <c r="I6" i="2"/>
  <c r="K26" i="2" l="1"/>
  <c r="G26" i="2"/>
  <c r="I26" i="2"/>
  <c r="H26" i="2"/>
  <c r="I14" i="2"/>
  <c r="J26" i="2"/>
  <c r="G14" i="2"/>
  <c r="M25" i="2"/>
  <c r="N25" i="2"/>
  <c r="M24" i="2"/>
  <c r="N24" i="2"/>
  <c r="M22" i="2"/>
  <c r="O22" i="2" s="1"/>
  <c r="N22" i="2"/>
  <c r="M18" i="2"/>
  <c r="N18" i="2"/>
  <c r="N13" i="2"/>
  <c r="M10" i="2"/>
  <c r="N10" i="2"/>
  <c r="M6" i="2"/>
  <c r="N6" i="2"/>
  <c r="O18" i="2" l="1"/>
  <c r="N26" i="2"/>
  <c r="N14" i="2"/>
  <c r="M14" i="2"/>
  <c r="M26" i="2"/>
  <c r="J10" i="2"/>
  <c r="J6" i="2"/>
  <c r="O26" i="2" l="1"/>
  <c r="J14" i="2"/>
  <c r="L14" i="2" l="1"/>
  <c r="K14" i="2"/>
  <c r="O14" i="2" s="1"/>
  <c r="L10" i="2"/>
  <c r="K10" i="2"/>
  <c r="O10" i="2" s="1"/>
  <c r="L6" i="2"/>
  <c r="K6" i="2"/>
  <c r="O6" i="2" s="1"/>
</calcChain>
</file>

<file path=xl/sharedStrings.xml><?xml version="1.0" encoding="utf-8"?>
<sst xmlns="http://schemas.openxmlformats.org/spreadsheetml/2006/main" count="30" uniqueCount="16">
  <si>
    <t>Namerané intenzity OA</t>
  </si>
  <si>
    <t>Predpoklad z CBA, OA</t>
  </si>
  <si>
    <t>% z predpokladu CBA, OA</t>
  </si>
  <si>
    <t>Namerané intenzity NA</t>
  </si>
  <si>
    <t>Predpoklad z CBA, NA</t>
  </si>
  <si>
    <t>% z predpokladu CBA, NA</t>
  </si>
  <si>
    <t>Namerané intenzity OA+NA</t>
  </si>
  <si>
    <t>Predpoklad z CBA, OA+NA</t>
  </si>
  <si>
    <t>% z predpokladu CBA, OA+NA</t>
  </si>
  <si>
    <t>Ø</t>
  </si>
  <si>
    <t xml:space="preserve"> - metodika výpočtu dopravnej prognózy je súčasťou dopravnej analýzy, ktorá je k dispozícii na MDV SR</t>
  </si>
  <si>
    <t>Ex-post CBA D3 Hričovské Podhradie – Žilina Strážov</t>
  </si>
  <si>
    <t>D3 Hričovské Podhradie – Žilina Strážov</t>
  </si>
  <si>
    <t xml:space="preserve"> - dopravný model bol vypracovaný spoločnosťou DOPRAVOPROJEKT, A.S. v roku 2007</t>
  </si>
  <si>
    <t xml:space="preserve">I/61 Bytča - Žilina Strážov </t>
  </si>
  <si>
    <t xml:space="preserve"> - Relatívne vyššie hodnoty skutočne dosiahnutých RDPI osobných a nákladných vozidiel v rokoch 2015-2018 na D3 vychádzajú z predpokladu pôvodnej CBA o spustení plánovaného úseku diaľnice D1 v roku 2015, s ktorým aktuálna CBA počíta až od roku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</si>
</sst>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K_č_-;\-* #,##0.00\ _K_č_-;_-* &quot;-&quot;??\ _K_č_-;_-@_-"/>
    <numFmt numFmtId="167" formatCode="_-* #,##0.00\ &quot;Sk&quot;_-;\-* #,##0.00\ &quot;Sk&quot;_-;_-* &quot;-&quot;??\ &quot;Sk&quot;_-;_-@_-"/>
    <numFmt numFmtId="168" formatCode="_-* #,##0.00\ _S_k_-;\-* #,##0.00\ _S_k_-;_-* &quot;-&quot;??\ _S_k_-;_-@_-"/>
    <numFmt numFmtId="169" formatCode="_-* #,##0.00_-;\-* #,##0.00_-;_-* &quot;-&quot;??_-;_-@_-"/>
  </numFmts>
  <fonts count="19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</font>
    <font>
      <sz val="12"/>
      <color theme="1"/>
      <name val="Times New Roman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0"/>
      <name val="Verdana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i/>
      <sz val="10"/>
      <color indexed="12"/>
      <name val="MS Sans Serif"/>
      <family val="2"/>
      <charset val="238"/>
    </font>
    <font>
      <b/>
      <sz val="16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3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7" fillId="0" borderId="0"/>
    <xf numFmtId="0" fontId="4" fillId="0" borderId="0"/>
    <xf numFmtId="0" fontId="3" fillId="0" borderId="0"/>
    <xf numFmtId="165" fontId="4" fillId="0" borderId="0" applyFont="0" applyFill="0" applyBorder="0" applyAlignment="0" applyProtection="0"/>
    <xf numFmtId="0" fontId="8" fillId="0" borderId="0"/>
    <xf numFmtId="165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8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8" fillId="0" borderId="0"/>
    <xf numFmtId="9" fontId="4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0" fontId="3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3" fontId="14" fillId="0" borderId="1" applyFont="0" applyFill="0" applyBorder="0" applyAlignment="0" applyProtection="0"/>
    <xf numFmtId="168" fontId="6" fillId="0" borderId="0" applyFont="0" applyFill="0" applyBorder="0" applyAlignment="0" applyProtection="0"/>
    <xf numFmtId="3" fontId="14" fillId="0" borderId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9" fontId="7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9" fontId="7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0" fillId="4" borderId="0" xfId="0" applyFill="1"/>
    <xf numFmtId="0" fontId="0" fillId="4" borderId="0" xfId="0" applyFill="1" applyBorder="1"/>
    <xf numFmtId="3" fontId="16" fillId="3" borderId="2" xfId="0" applyNumberFormat="1" applyFont="1" applyFill="1" applyBorder="1" applyAlignment="1">
      <alignment horizontal="center"/>
    </xf>
    <xf numFmtId="10" fontId="16" fillId="4" borderId="3" xfId="0" applyNumberFormat="1" applyFont="1" applyFill="1" applyBorder="1" applyAlignment="1">
      <alignment horizontal="center"/>
    </xf>
    <xf numFmtId="0" fontId="16" fillId="4" borderId="0" xfId="0" applyFont="1" applyFill="1" applyBorder="1"/>
    <xf numFmtId="3" fontId="17" fillId="2" borderId="2" xfId="0" applyNumberFormat="1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 vertical="center"/>
    </xf>
    <xf numFmtId="0" fontId="16" fillId="4" borderId="2" xfId="0" applyFont="1" applyFill="1" applyBorder="1"/>
    <xf numFmtId="0" fontId="18" fillId="5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0" fontId="16" fillId="4" borderId="2" xfId="0" applyNumberFormat="1" applyFont="1" applyFill="1" applyBorder="1" applyAlignment="1">
      <alignment horizontal="center"/>
    </xf>
    <xf numFmtId="0" fontId="2" fillId="4" borderId="2" xfId="0" applyFont="1" applyFill="1" applyBorder="1"/>
    <xf numFmtId="0" fontId="0" fillId="4" borderId="4" xfId="0" applyFill="1" applyBorder="1"/>
    <xf numFmtId="0" fontId="0" fillId="4" borderId="5" xfId="0" applyFill="1" applyBorder="1"/>
    <xf numFmtId="3" fontId="17" fillId="2" borderId="0" xfId="0" applyNumberFormat="1" applyFont="1" applyFill="1" applyBorder="1" applyAlignment="1">
      <alignment horizontal="center"/>
    </xf>
    <xf numFmtId="3" fontId="16" fillId="3" borderId="3" xfId="0" applyNumberFormat="1" applyFont="1" applyFill="1" applyBorder="1" applyAlignment="1">
      <alignment horizontal="center"/>
    </xf>
    <xf numFmtId="49" fontId="0" fillId="4" borderId="0" xfId="0" applyNumberFormat="1" applyFill="1"/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</cellXfs>
  <cellStyles count="101">
    <cellStyle name="Cele, oddel tisice" xfId="42" xr:uid="{00000000-0005-0000-0000-000000000000}"/>
    <cellStyle name="Comma 2" xfId="9" xr:uid="{00000000-0005-0000-0000-000001000000}"/>
    <cellStyle name="Comma 3" xfId="11" xr:uid="{00000000-0005-0000-0000-000002000000}"/>
    <cellStyle name="Comma 4" xfId="22" xr:uid="{00000000-0005-0000-0000-000003000000}"/>
    <cellStyle name="Comma 5" xfId="27" xr:uid="{00000000-0005-0000-0000-000004000000}"/>
    <cellStyle name="Comma 6" xfId="43" xr:uid="{00000000-0005-0000-0000-000005000000}"/>
    <cellStyle name="Currency 2" xfId="28" xr:uid="{00000000-0005-0000-0000-000006000000}"/>
    <cellStyle name="Currency 3" xfId="34" xr:uid="{00000000-0005-0000-0000-000007000000}"/>
    <cellStyle name="Čiarka 2" xfId="29" xr:uid="{00000000-0005-0000-0000-000008000000}"/>
    <cellStyle name="Čiarka 3" xfId="76" xr:uid="{00000000-0005-0000-0000-000009000000}"/>
    <cellStyle name="Normal 10" xfId="3" xr:uid="{00000000-0005-0000-0000-00000A000000}"/>
    <cellStyle name="Normal 11" xfId="31" xr:uid="{00000000-0005-0000-0000-00000B000000}"/>
    <cellStyle name="Normal 12" xfId="45" xr:uid="{00000000-0005-0000-0000-00000C000000}"/>
    <cellStyle name="Normal 2" xfId="5" xr:uid="{00000000-0005-0000-0000-00000D000000}"/>
    <cellStyle name="Normal 2 2" xfId="21" xr:uid="{00000000-0005-0000-0000-00000E000000}"/>
    <cellStyle name="Normal 2 3" xfId="7" xr:uid="{00000000-0005-0000-0000-00000F000000}"/>
    <cellStyle name="Normal 3" xfId="10" xr:uid="{00000000-0005-0000-0000-000010000000}"/>
    <cellStyle name="Normal 4" xfId="18" xr:uid="{00000000-0005-0000-0000-000011000000}"/>
    <cellStyle name="Normal 5" xfId="20" xr:uid="{00000000-0005-0000-0000-000012000000}"/>
    <cellStyle name="Normal 6" xfId="23" xr:uid="{00000000-0005-0000-0000-000013000000}"/>
    <cellStyle name="Normal 7" xfId="24" xr:uid="{00000000-0005-0000-0000-000014000000}"/>
    <cellStyle name="Normal 8" xfId="6" xr:uid="{00000000-0005-0000-0000-000015000000}"/>
    <cellStyle name="Normal 9" xfId="26" xr:uid="{00000000-0005-0000-0000-000016000000}"/>
    <cellStyle name="Normálna" xfId="0" builtinId="0"/>
    <cellStyle name="Normálna 2" xfId="2" xr:uid="{00000000-0005-0000-0000-000018000000}"/>
    <cellStyle name="Normálna 2 2" xfId="65" xr:uid="{00000000-0005-0000-0000-000019000000}"/>
    <cellStyle name="Normálna 3" xfId="59" xr:uid="{00000000-0005-0000-0000-00001A000000}"/>
    <cellStyle name="normálne 10" xfId="36" xr:uid="{00000000-0005-0000-0000-00001B000000}"/>
    <cellStyle name="normálne 10 2" xfId="48" xr:uid="{00000000-0005-0000-0000-00001C000000}"/>
    <cellStyle name="normálne 10 3" xfId="67" xr:uid="{00000000-0005-0000-0000-00001D000000}"/>
    <cellStyle name="normálne 10 4" xfId="72" xr:uid="{00000000-0005-0000-0000-00001E000000}"/>
    <cellStyle name="normálne 10 5" xfId="52" xr:uid="{00000000-0005-0000-0000-00001F000000}"/>
    <cellStyle name="normálne 2" xfId="1" xr:uid="{00000000-0005-0000-0000-000020000000}"/>
    <cellStyle name="normálne 2 2" xfId="74" xr:uid="{00000000-0005-0000-0000-000021000000}"/>
    <cellStyle name="normálne 2 2 2" xfId="62" xr:uid="{00000000-0005-0000-0000-000022000000}"/>
    <cellStyle name="normálne 2 2 2 2" xfId="75" xr:uid="{00000000-0005-0000-0000-000023000000}"/>
    <cellStyle name="normálne 2 2 2 2 2" xfId="51" xr:uid="{00000000-0005-0000-0000-000024000000}"/>
    <cellStyle name="normálne 2 2 2 2 3" xfId="71" xr:uid="{00000000-0005-0000-0000-000025000000}"/>
    <cellStyle name="normálne 2 2 2 2 4" xfId="55" xr:uid="{00000000-0005-0000-0000-000026000000}"/>
    <cellStyle name="normálne 2 2 2 3" xfId="49" xr:uid="{00000000-0005-0000-0000-000027000000}"/>
    <cellStyle name="normálne 2 2 2 4" xfId="60" xr:uid="{00000000-0005-0000-0000-000028000000}"/>
    <cellStyle name="normálne 2 2 3" xfId="77" xr:uid="{00000000-0005-0000-0000-000029000000}"/>
    <cellStyle name="normálne 2 2 4" xfId="61" xr:uid="{00000000-0005-0000-0000-00002A000000}"/>
    <cellStyle name="normálne 2 2 5" xfId="68" xr:uid="{00000000-0005-0000-0000-00002B000000}"/>
    <cellStyle name="normálne 2 3" xfId="64" xr:uid="{00000000-0005-0000-0000-00002C000000}"/>
    <cellStyle name="normálne 2 4" xfId="56" xr:uid="{00000000-0005-0000-0000-00002D000000}"/>
    <cellStyle name="normálne 2 4 2" xfId="73" xr:uid="{00000000-0005-0000-0000-00002E000000}"/>
    <cellStyle name="normálne 2 4 3" xfId="54" xr:uid="{00000000-0005-0000-0000-00002F000000}"/>
    <cellStyle name="normálne 2 4 4" xfId="57" xr:uid="{00000000-0005-0000-0000-000030000000}"/>
    <cellStyle name="normálne 2 5" xfId="32" xr:uid="{00000000-0005-0000-0000-000031000000}"/>
    <cellStyle name="normálne 2 6" xfId="47" xr:uid="{00000000-0005-0000-0000-000032000000}"/>
    <cellStyle name="normálne 2 7" xfId="63" xr:uid="{00000000-0005-0000-0000-000033000000}"/>
    <cellStyle name="normálne 3" xfId="12" xr:uid="{00000000-0005-0000-0000-000034000000}"/>
    <cellStyle name="normálne 3 2" xfId="70" xr:uid="{00000000-0005-0000-0000-000035000000}"/>
    <cellStyle name="normálne 3 2 2" xfId="50" xr:uid="{00000000-0005-0000-0000-000036000000}"/>
    <cellStyle name="normálne 3 2 3" xfId="69" xr:uid="{00000000-0005-0000-0000-000037000000}"/>
    <cellStyle name="normálne 3 3" xfId="78" xr:uid="{00000000-0005-0000-0000-000038000000}"/>
    <cellStyle name="normálne 3 4" xfId="79" xr:uid="{00000000-0005-0000-0000-000039000000}"/>
    <cellStyle name="normálne 3 5" xfId="80" xr:uid="{00000000-0005-0000-0000-00003A000000}"/>
    <cellStyle name="normálne 4" xfId="13" xr:uid="{00000000-0005-0000-0000-00003B000000}"/>
    <cellStyle name="normálne 4 2" xfId="81" xr:uid="{00000000-0005-0000-0000-00003C000000}"/>
    <cellStyle name="normálne 4 3" xfId="82" xr:uid="{00000000-0005-0000-0000-00003D000000}"/>
    <cellStyle name="normálne 4 4" xfId="83" xr:uid="{00000000-0005-0000-0000-00003E000000}"/>
    <cellStyle name="normálne 5" xfId="14" xr:uid="{00000000-0005-0000-0000-00003F000000}"/>
    <cellStyle name="normálne 7" xfId="15" xr:uid="{00000000-0005-0000-0000-000040000000}"/>
    <cellStyle name="normálne 7 2" xfId="37" xr:uid="{00000000-0005-0000-0000-000041000000}"/>
    <cellStyle name="normálne 7 3" xfId="84" xr:uid="{00000000-0005-0000-0000-000042000000}"/>
    <cellStyle name="normálne 7 4" xfId="85" xr:uid="{00000000-0005-0000-0000-000043000000}"/>
    <cellStyle name="normálne 7 5" xfId="86" xr:uid="{00000000-0005-0000-0000-000044000000}"/>
    <cellStyle name="normálne 8" xfId="38" xr:uid="{00000000-0005-0000-0000-000045000000}"/>
    <cellStyle name="normálne 8 2" xfId="87" xr:uid="{00000000-0005-0000-0000-000046000000}"/>
    <cellStyle name="normálne 8 3" xfId="88" xr:uid="{00000000-0005-0000-0000-000047000000}"/>
    <cellStyle name="normálne 8 4" xfId="89" xr:uid="{00000000-0005-0000-0000-000048000000}"/>
    <cellStyle name="normálne 8 5" xfId="90" xr:uid="{00000000-0005-0000-0000-000049000000}"/>
    <cellStyle name="normálne 9" xfId="39" xr:uid="{00000000-0005-0000-0000-00004A000000}"/>
    <cellStyle name="normálne 9 2" xfId="91" xr:uid="{00000000-0005-0000-0000-00004B000000}"/>
    <cellStyle name="normálne 9 3" xfId="92" xr:uid="{00000000-0005-0000-0000-00004C000000}"/>
    <cellStyle name="normálne 9 4" xfId="93" xr:uid="{00000000-0005-0000-0000-00004D000000}"/>
    <cellStyle name="normálne 9 5" xfId="94" xr:uid="{00000000-0005-0000-0000-00004E000000}"/>
    <cellStyle name="normálne_Hárok1" xfId="35" xr:uid="{00000000-0005-0000-0000-00004F000000}"/>
    <cellStyle name="normální_SUMOPR" xfId="8" xr:uid="{00000000-0005-0000-0000-000050000000}"/>
    <cellStyle name="Percent 2" xfId="16" xr:uid="{00000000-0005-0000-0000-000051000000}"/>
    <cellStyle name="Percent 2 2" xfId="95" xr:uid="{00000000-0005-0000-0000-000052000000}"/>
    <cellStyle name="Percent 3" xfId="19" xr:uid="{00000000-0005-0000-0000-000053000000}"/>
    <cellStyle name="Percent 4" xfId="25" xr:uid="{00000000-0005-0000-0000-000054000000}"/>
    <cellStyle name="Percent 5" xfId="4" xr:uid="{00000000-0005-0000-0000-000055000000}"/>
    <cellStyle name="Percent 6" xfId="33" xr:uid="{00000000-0005-0000-0000-000056000000}"/>
    <cellStyle name="Percent 7" xfId="40" xr:uid="{00000000-0005-0000-0000-000057000000}"/>
    <cellStyle name="Percent 8" xfId="46" xr:uid="{00000000-0005-0000-0000-000058000000}"/>
    <cellStyle name="percentá 13" xfId="17" xr:uid="{00000000-0005-0000-0000-000059000000}"/>
    <cellStyle name="percentá 2" xfId="41" xr:uid="{00000000-0005-0000-0000-00005A000000}"/>
    <cellStyle name="percentá 2 2" xfId="97" xr:uid="{00000000-0005-0000-0000-00005B000000}"/>
    <cellStyle name="percentá 2 3" xfId="98" xr:uid="{00000000-0005-0000-0000-00005C000000}"/>
    <cellStyle name="percentá 2 4" xfId="99" xr:uid="{00000000-0005-0000-0000-00005D000000}"/>
    <cellStyle name="Percentá 3" xfId="30" xr:uid="{00000000-0005-0000-0000-00005E000000}"/>
    <cellStyle name="Percentá 4" xfId="66" xr:uid="{00000000-0005-0000-0000-00005F000000}"/>
    <cellStyle name="Percentá 5" xfId="53" xr:uid="{00000000-0005-0000-0000-000060000000}"/>
    <cellStyle name="Percentá 6" xfId="58" xr:uid="{00000000-0005-0000-0000-000061000000}"/>
    <cellStyle name="Percentá 7" xfId="96" xr:uid="{00000000-0005-0000-0000-000062000000}"/>
    <cellStyle name="Percentá 8" xfId="100" xr:uid="{00000000-0005-0000-0000-000063000000}"/>
    <cellStyle name="Zadano" xfId="44" xr:uid="{00000000-0005-0000-0000-000064000000}"/>
  </cellStyles>
  <dxfs count="3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B2:P29"/>
  <sheetViews>
    <sheetView tabSelected="1" workbookViewId="0">
      <selection activeCell="E30" sqref="E30"/>
    </sheetView>
  </sheetViews>
  <sheetFormatPr defaultColWidth="9.1796875" defaultRowHeight="14.5"/>
  <cols>
    <col min="1" max="1" width="9.1796875" style="1"/>
    <col min="2" max="2" width="41.6328125" style="1" customWidth="1"/>
    <col min="3" max="3" width="37.6328125" style="1" customWidth="1"/>
    <col min="4" max="16" width="9.1796875" style="1"/>
    <col min="17" max="18" width="9.1796875" style="1" customWidth="1"/>
    <col min="19" max="16384" width="9.1796875" style="1"/>
  </cols>
  <sheetData>
    <row r="2" spans="2:16" ht="15" customHeight="1"/>
    <row r="3" spans="2:16" ht="20">
      <c r="B3" s="20" t="s">
        <v>11</v>
      </c>
      <c r="C3" s="21"/>
      <c r="D3" s="9">
        <v>2008</v>
      </c>
      <c r="E3" s="9">
        <v>2009</v>
      </c>
      <c r="F3" s="9">
        <v>2010</v>
      </c>
      <c r="G3" s="9">
        <v>2011</v>
      </c>
      <c r="H3" s="9">
        <v>2012</v>
      </c>
      <c r="I3" s="9">
        <v>2013</v>
      </c>
      <c r="J3" s="9">
        <v>2014</v>
      </c>
      <c r="K3" s="9">
        <v>2015</v>
      </c>
      <c r="L3" s="9">
        <v>2016</v>
      </c>
      <c r="M3" s="9">
        <v>2017</v>
      </c>
      <c r="N3" s="9">
        <v>2018</v>
      </c>
      <c r="O3" s="5"/>
      <c r="P3" s="2"/>
    </row>
    <row r="4" spans="2:16">
      <c r="B4" s="24" t="s">
        <v>14</v>
      </c>
      <c r="C4" s="10" t="s">
        <v>0</v>
      </c>
      <c r="D4" s="6">
        <v>4763</v>
      </c>
      <c r="E4" s="6">
        <v>4881</v>
      </c>
      <c r="F4" s="6">
        <v>5002</v>
      </c>
      <c r="G4" s="6">
        <v>5064</v>
      </c>
      <c r="H4" s="6">
        <v>5127</v>
      </c>
      <c r="I4" s="6">
        <v>5193</v>
      </c>
      <c r="J4" s="6">
        <v>5261</v>
      </c>
      <c r="K4" s="6">
        <v>5331</v>
      </c>
      <c r="L4" s="6">
        <v>5429</v>
      </c>
      <c r="M4" s="17">
        <v>5529</v>
      </c>
      <c r="N4" s="17">
        <v>563</v>
      </c>
      <c r="O4" s="5"/>
      <c r="P4" s="2"/>
    </row>
    <row r="5" spans="2:16">
      <c r="B5" s="22"/>
      <c r="C5" s="11" t="s">
        <v>1</v>
      </c>
      <c r="D5" s="3">
        <v>3200</v>
      </c>
      <c r="E5" s="3">
        <v>3279</v>
      </c>
      <c r="F5" s="3">
        <v>3360</v>
      </c>
      <c r="G5" s="3">
        <v>3433</v>
      </c>
      <c r="H5" s="3">
        <v>3507</v>
      </c>
      <c r="I5" s="3">
        <v>3583</v>
      </c>
      <c r="J5" s="3">
        <v>3660</v>
      </c>
      <c r="K5" s="3">
        <v>2380</v>
      </c>
      <c r="L5" s="3">
        <v>2390</v>
      </c>
      <c r="M5" s="3">
        <v>2400</v>
      </c>
      <c r="N5" s="3">
        <v>2410</v>
      </c>
      <c r="O5" s="7" t="s">
        <v>9</v>
      </c>
    </row>
    <row r="6" spans="2:16">
      <c r="B6" s="22"/>
      <c r="C6" s="12" t="s">
        <v>2</v>
      </c>
      <c r="D6" s="13">
        <f t="shared" ref="D6:F6" si="0">D4/D5</f>
        <v>1.4884375000000001</v>
      </c>
      <c r="E6" s="13">
        <f t="shared" si="0"/>
        <v>1.4885635864592863</v>
      </c>
      <c r="F6" s="13">
        <f t="shared" si="0"/>
        <v>1.4886904761904762</v>
      </c>
      <c r="G6" s="13">
        <f t="shared" ref="G6:I6" si="1">G4/G5</f>
        <v>1.4750946693853773</v>
      </c>
      <c r="H6" s="13">
        <f t="shared" si="1"/>
        <v>1.4619332763045338</v>
      </c>
      <c r="I6" s="13">
        <f t="shared" si="1"/>
        <v>1.4493441250348871</v>
      </c>
      <c r="J6" s="13">
        <f t="shared" ref="J6" si="2">J4/J5</f>
        <v>1.437431693989071</v>
      </c>
      <c r="K6" s="13">
        <f t="shared" ref="K6:N6" si="3">K4/K5</f>
        <v>2.2399159663865547</v>
      </c>
      <c r="L6" s="13">
        <f t="shared" si="3"/>
        <v>2.2715481171548118</v>
      </c>
      <c r="M6" s="13">
        <f t="shared" si="3"/>
        <v>2.30375</v>
      </c>
      <c r="N6" s="13">
        <f t="shared" si="3"/>
        <v>0.23360995850622407</v>
      </c>
      <c r="O6" s="4">
        <f>AVERAGE(D6:N6)</f>
        <v>1.5762108517646567</v>
      </c>
    </row>
    <row r="7" spans="2:16" ht="6" customHeight="1">
      <c r="B7" s="22"/>
      <c r="C7" s="12"/>
      <c r="D7" s="8"/>
      <c r="E7" s="8"/>
      <c r="F7" s="8"/>
      <c r="G7" s="8"/>
      <c r="H7" s="8"/>
      <c r="I7" s="8"/>
      <c r="J7" s="8"/>
      <c r="K7" s="8"/>
      <c r="L7" s="8"/>
      <c r="M7" s="5"/>
      <c r="N7" s="5"/>
      <c r="O7" s="5"/>
    </row>
    <row r="8" spans="2:16" ht="14.5" customHeight="1">
      <c r="B8" s="22"/>
      <c r="C8" s="10" t="s">
        <v>3</v>
      </c>
      <c r="D8" s="6">
        <v>2158</v>
      </c>
      <c r="E8" s="6">
        <v>2196</v>
      </c>
      <c r="F8" s="6">
        <v>2234</v>
      </c>
      <c r="G8" s="6">
        <v>2091</v>
      </c>
      <c r="H8" s="6">
        <v>1957</v>
      </c>
      <c r="I8" s="6">
        <v>1832</v>
      </c>
      <c r="J8" s="6">
        <v>1715</v>
      </c>
      <c r="K8" s="6">
        <v>1606</v>
      </c>
      <c r="L8" s="6">
        <v>1628</v>
      </c>
      <c r="M8" s="17">
        <v>1649</v>
      </c>
      <c r="N8" s="17">
        <v>1671</v>
      </c>
      <c r="O8" s="5"/>
    </row>
    <row r="9" spans="2:16" ht="14.5" customHeight="1">
      <c r="B9" s="22"/>
      <c r="C9" s="11" t="s">
        <v>4</v>
      </c>
      <c r="D9" s="3">
        <v>841</v>
      </c>
      <c r="E9" s="3">
        <v>861</v>
      </c>
      <c r="F9" s="3">
        <v>882</v>
      </c>
      <c r="G9" s="3">
        <v>894</v>
      </c>
      <c r="H9" s="3">
        <v>905</v>
      </c>
      <c r="I9" s="3">
        <v>917</v>
      </c>
      <c r="J9" s="3">
        <v>930</v>
      </c>
      <c r="K9" s="3">
        <v>697</v>
      </c>
      <c r="L9" s="3">
        <v>700</v>
      </c>
      <c r="M9" s="18">
        <v>704</v>
      </c>
      <c r="N9" s="18">
        <v>707</v>
      </c>
      <c r="O9" s="7" t="s">
        <v>9</v>
      </c>
    </row>
    <row r="10" spans="2:16" ht="14.5" customHeight="1">
      <c r="B10" s="22"/>
      <c r="C10" s="12" t="s">
        <v>5</v>
      </c>
      <c r="D10" s="13">
        <f t="shared" ref="D10:F10" si="4">D8/D9</f>
        <v>2.5659928656361473</v>
      </c>
      <c r="E10" s="13">
        <f t="shared" si="4"/>
        <v>2.5505226480836236</v>
      </c>
      <c r="F10" s="13">
        <f t="shared" si="4"/>
        <v>2.5328798185941044</v>
      </c>
      <c r="G10" s="13">
        <f t="shared" ref="G10:I10" si="5">G8/G9</f>
        <v>2.3389261744966441</v>
      </c>
      <c r="H10" s="13">
        <f t="shared" si="5"/>
        <v>2.1624309392265193</v>
      </c>
      <c r="I10" s="13">
        <f t="shared" si="5"/>
        <v>1.9978189749182116</v>
      </c>
      <c r="J10" s="13">
        <f t="shared" ref="J10" si="6">J8/J9</f>
        <v>1.8440860215053763</v>
      </c>
      <c r="K10" s="13">
        <f t="shared" ref="K10:N10" si="7">K8/K9</f>
        <v>2.3041606886657102</v>
      </c>
      <c r="L10" s="13">
        <f t="shared" si="7"/>
        <v>2.3257142857142856</v>
      </c>
      <c r="M10" s="13">
        <f t="shared" si="7"/>
        <v>2.3423295454545454</v>
      </c>
      <c r="N10" s="13">
        <f t="shared" si="7"/>
        <v>2.3635077793493635</v>
      </c>
      <c r="O10" s="4">
        <f>AVERAGE(D10:N10)</f>
        <v>2.3025790674222297</v>
      </c>
    </row>
    <row r="11" spans="2:16" ht="6" customHeight="1">
      <c r="B11" s="22"/>
      <c r="C11" s="12"/>
      <c r="D11" s="8"/>
      <c r="E11" s="8"/>
      <c r="F11" s="8"/>
      <c r="G11" s="8"/>
      <c r="H11" s="8"/>
      <c r="I11" s="8"/>
      <c r="J11" s="8"/>
      <c r="K11" s="8"/>
      <c r="L11" s="8"/>
      <c r="M11" s="5"/>
      <c r="N11" s="5"/>
      <c r="O11" s="5"/>
    </row>
    <row r="12" spans="2:16">
      <c r="B12" s="22"/>
      <c r="C12" s="10" t="s">
        <v>6</v>
      </c>
      <c r="D12" s="6">
        <f t="shared" ref="D12:F12" si="8">D4+D8</f>
        <v>6921</v>
      </c>
      <c r="E12" s="6">
        <f t="shared" si="8"/>
        <v>7077</v>
      </c>
      <c r="F12" s="6">
        <f t="shared" si="8"/>
        <v>7236</v>
      </c>
      <c r="G12" s="6">
        <f t="shared" ref="G12:M12" si="9">G4+G8</f>
        <v>7155</v>
      </c>
      <c r="H12" s="6">
        <f t="shared" si="9"/>
        <v>7084</v>
      </c>
      <c r="I12" s="6">
        <f t="shared" si="9"/>
        <v>7025</v>
      </c>
      <c r="J12" s="6">
        <f t="shared" si="9"/>
        <v>6976</v>
      </c>
      <c r="K12" s="6">
        <f t="shared" si="9"/>
        <v>6937</v>
      </c>
      <c r="L12" s="6">
        <f t="shared" si="9"/>
        <v>7057</v>
      </c>
      <c r="M12" s="6">
        <f t="shared" si="9"/>
        <v>7178</v>
      </c>
      <c r="N12" s="6">
        <f t="shared" ref="N12:N13" si="10">N4+N8</f>
        <v>2234</v>
      </c>
      <c r="O12" s="5"/>
    </row>
    <row r="13" spans="2:16">
      <c r="B13" s="22"/>
      <c r="C13" s="11" t="s">
        <v>7</v>
      </c>
      <c r="D13" s="3">
        <f t="shared" ref="D13:F13" si="11">D5+D9</f>
        <v>4041</v>
      </c>
      <c r="E13" s="3">
        <f t="shared" si="11"/>
        <v>4140</v>
      </c>
      <c r="F13" s="3">
        <f t="shared" si="11"/>
        <v>4242</v>
      </c>
      <c r="G13" s="3">
        <f t="shared" ref="G13:M13" si="12">G5+G9</f>
        <v>4327</v>
      </c>
      <c r="H13" s="3">
        <f t="shared" si="12"/>
        <v>4412</v>
      </c>
      <c r="I13" s="3">
        <f t="shared" si="12"/>
        <v>4500</v>
      </c>
      <c r="J13" s="3">
        <f t="shared" si="12"/>
        <v>4590</v>
      </c>
      <c r="K13" s="3">
        <f t="shared" si="12"/>
        <v>3077</v>
      </c>
      <c r="L13" s="3">
        <f t="shared" si="12"/>
        <v>3090</v>
      </c>
      <c r="M13" s="3">
        <f t="shared" si="12"/>
        <v>3104</v>
      </c>
      <c r="N13" s="3">
        <f t="shared" si="10"/>
        <v>3117</v>
      </c>
      <c r="O13" s="7" t="s">
        <v>9</v>
      </c>
    </row>
    <row r="14" spans="2:16">
      <c r="B14" s="25"/>
      <c r="C14" s="12" t="s">
        <v>8</v>
      </c>
      <c r="D14" s="13">
        <f t="shared" ref="D14:F14" si="13">D12/D13</f>
        <v>1.7126948775055679</v>
      </c>
      <c r="E14" s="13">
        <f t="shared" si="13"/>
        <v>1.7094202898550726</v>
      </c>
      <c r="F14" s="13">
        <f t="shared" si="13"/>
        <v>1.7057991513437059</v>
      </c>
      <c r="G14" s="13">
        <f t="shared" ref="G14:I14" si="14">G12/G13</f>
        <v>1.6535706031892767</v>
      </c>
      <c r="H14" s="13">
        <f t="shared" si="14"/>
        <v>1.6056210335448775</v>
      </c>
      <c r="I14" s="13">
        <f t="shared" si="14"/>
        <v>1.5611111111111111</v>
      </c>
      <c r="J14" s="13">
        <f t="shared" ref="J14" si="15">J12/J13</f>
        <v>1.5198257080610023</v>
      </c>
      <c r="K14" s="13">
        <f t="shared" ref="K14:N14" si="16">K12/K13</f>
        <v>2.2544686382840431</v>
      </c>
      <c r="L14" s="13">
        <f t="shared" si="16"/>
        <v>2.2838187702265373</v>
      </c>
      <c r="M14" s="13">
        <f t="shared" si="16"/>
        <v>2.3125</v>
      </c>
      <c r="N14" s="13">
        <f t="shared" si="16"/>
        <v>0.71671478986204684</v>
      </c>
      <c r="O14" s="4">
        <f>AVERAGE(D14:N14)</f>
        <v>1.7305040884530221</v>
      </c>
    </row>
    <row r="15" spans="2:16" ht="3" customHeight="1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8"/>
      <c r="M15" s="5"/>
      <c r="N15" s="5"/>
      <c r="O15" s="5"/>
    </row>
    <row r="16" spans="2:16">
      <c r="B16" s="15"/>
      <c r="C16" s="10" t="s">
        <v>0</v>
      </c>
      <c r="D16" s="6">
        <v>12798</v>
      </c>
      <c r="E16" s="6">
        <v>14576</v>
      </c>
      <c r="F16" s="6">
        <v>14089</v>
      </c>
      <c r="G16" s="6">
        <v>14545</v>
      </c>
      <c r="H16" s="6">
        <v>16132</v>
      </c>
      <c r="I16" s="6">
        <v>15762</v>
      </c>
      <c r="J16" s="6">
        <v>16135</v>
      </c>
      <c r="K16" s="6">
        <v>17189</v>
      </c>
      <c r="L16" s="6">
        <v>19558</v>
      </c>
      <c r="M16" s="6">
        <v>19621</v>
      </c>
      <c r="N16" s="6">
        <v>20305</v>
      </c>
      <c r="O16" s="5"/>
    </row>
    <row r="17" spans="2:15">
      <c r="B17" s="15"/>
      <c r="C17" s="11" t="s">
        <v>1</v>
      </c>
      <c r="D17" s="3">
        <v>15630</v>
      </c>
      <c r="E17" s="3">
        <v>16001</v>
      </c>
      <c r="F17" s="3">
        <v>16380</v>
      </c>
      <c r="G17" s="3">
        <v>16745</v>
      </c>
      <c r="H17" s="3">
        <v>17118</v>
      </c>
      <c r="I17" s="3">
        <v>17500</v>
      </c>
      <c r="J17" s="3">
        <v>17890</v>
      </c>
      <c r="K17" s="3">
        <v>11630</v>
      </c>
      <c r="L17" s="3">
        <v>11678</v>
      </c>
      <c r="M17" s="18">
        <v>11725</v>
      </c>
      <c r="N17" s="18">
        <v>11773</v>
      </c>
      <c r="O17" s="7" t="s">
        <v>9</v>
      </c>
    </row>
    <row r="18" spans="2:15">
      <c r="B18" s="15"/>
      <c r="C18" s="12" t="s">
        <v>2</v>
      </c>
      <c r="D18" s="13">
        <f t="shared" ref="D18:F18" si="17">D16/D17</f>
        <v>0.81880998080614198</v>
      </c>
      <c r="E18" s="13">
        <f t="shared" si="17"/>
        <v>0.91094306605837139</v>
      </c>
      <c r="F18" s="13">
        <f t="shared" si="17"/>
        <v>0.86013431013431019</v>
      </c>
      <c r="G18" s="13">
        <f t="shared" ref="G18:L18" si="18">G16/G17</f>
        <v>0.86861749776052555</v>
      </c>
      <c r="H18" s="13">
        <f t="shared" si="18"/>
        <v>0.94239981306227361</v>
      </c>
      <c r="I18" s="13">
        <f t="shared" si="18"/>
        <v>0.90068571428571431</v>
      </c>
      <c r="J18" s="13">
        <f t="shared" si="18"/>
        <v>0.90190050307434322</v>
      </c>
      <c r="K18" s="13">
        <f t="shared" si="18"/>
        <v>1.4779879621668099</v>
      </c>
      <c r="L18" s="13">
        <f t="shared" si="18"/>
        <v>1.6747730775817777</v>
      </c>
      <c r="M18" s="13">
        <f t="shared" ref="M18:N18" si="19">M16/M17</f>
        <v>1.6734328358208954</v>
      </c>
      <c r="N18" s="13">
        <f t="shared" si="19"/>
        <v>1.7247090800985305</v>
      </c>
      <c r="O18" s="4">
        <f>AVERAGE(D18:N18)</f>
        <v>1.1594903491681541</v>
      </c>
    </row>
    <row r="19" spans="2:15" ht="6" customHeight="1">
      <c r="B19" s="15"/>
      <c r="C19" s="12"/>
      <c r="D19" s="8"/>
      <c r="E19" s="8"/>
      <c r="F19" s="8"/>
      <c r="G19" s="8"/>
      <c r="H19" s="8"/>
      <c r="I19" s="8"/>
      <c r="J19" s="8"/>
      <c r="K19" s="8"/>
      <c r="L19" s="8"/>
      <c r="M19" s="5"/>
      <c r="N19" s="5"/>
      <c r="O19" s="5"/>
    </row>
    <row r="20" spans="2:15">
      <c r="B20" s="22" t="s">
        <v>12</v>
      </c>
      <c r="C20" s="10" t="s">
        <v>3</v>
      </c>
      <c r="D20" s="6">
        <v>4267</v>
      </c>
      <c r="E20" s="6">
        <v>4723</v>
      </c>
      <c r="F20" s="6">
        <v>4139</v>
      </c>
      <c r="G20" s="6">
        <v>4839</v>
      </c>
      <c r="H20" s="6">
        <v>5111</v>
      </c>
      <c r="I20" s="6">
        <v>4941</v>
      </c>
      <c r="J20" s="6">
        <v>5411</v>
      </c>
      <c r="K20" s="6">
        <v>5754</v>
      </c>
      <c r="L20" s="6">
        <v>6035</v>
      </c>
      <c r="M20" s="6">
        <v>6523</v>
      </c>
      <c r="N20" s="6">
        <v>6706</v>
      </c>
      <c r="O20" s="5"/>
    </row>
    <row r="21" spans="2:15">
      <c r="B21" s="23"/>
      <c r="C21" s="11" t="s">
        <v>4</v>
      </c>
      <c r="D21" s="3">
        <v>6240</v>
      </c>
      <c r="E21" s="3">
        <v>6344</v>
      </c>
      <c r="F21" s="3">
        <v>6450</v>
      </c>
      <c r="G21" s="3">
        <v>6543</v>
      </c>
      <c r="H21" s="3">
        <v>6637</v>
      </c>
      <c r="I21" s="3">
        <v>6733</v>
      </c>
      <c r="J21" s="3">
        <v>6830</v>
      </c>
      <c r="K21" s="3">
        <v>5130</v>
      </c>
      <c r="L21" s="3">
        <v>5140</v>
      </c>
      <c r="M21" s="18">
        <v>5150</v>
      </c>
      <c r="N21" s="18">
        <v>5160</v>
      </c>
      <c r="O21" s="7" t="s">
        <v>9</v>
      </c>
    </row>
    <row r="22" spans="2:15">
      <c r="B22" s="23"/>
      <c r="C22" s="12" t="s">
        <v>5</v>
      </c>
      <c r="D22" s="13">
        <f t="shared" ref="D22:F22" si="20">D20/D21</f>
        <v>0.68381410256410258</v>
      </c>
      <c r="E22" s="13">
        <f t="shared" si="20"/>
        <v>0.74448297604035307</v>
      </c>
      <c r="F22" s="13">
        <f t="shared" si="20"/>
        <v>0.64170542635658911</v>
      </c>
      <c r="G22" s="13">
        <f t="shared" ref="G22:L22" si="21">G20/G21</f>
        <v>0.73956900504355805</v>
      </c>
      <c r="H22" s="13">
        <f t="shared" si="21"/>
        <v>0.77007684194666259</v>
      </c>
      <c r="I22" s="13">
        <f t="shared" si="21"/>
        <v>0.73384821030744096</v>
      </c>
      <c r="J22" s="13">
        <f t="shared" si="21"/>
        <v>0.79224011713030751</v>
      </c>
      <c r="K22" s="13">
        <f t="shared" si="21"/>
        <v>1.1216374269005849</v>
      </c>
      <c r="L22" s="13">
        <f t="shared" si="21"/>
        <v>1.1741245136186771</v>
      </c>
      <c r="M22" s="13">
        <f t="shared" ref="M22:N22" si="22">M20/M21</f>
        <v>1.2666019417475729</v>
      </c>
      <c r="N22" s="13">
        <f t="shared" si="22"/>
        <v>1.2996124031007752</v>
      </c>
      <c r="O22" s="4">
        <f>AVERAGE(D22:N22)</f>
        <v>0.90615572406878397</v>
      </c>
    </row>
    <row r="23" spans="2:15" ht="6" customHeight="1">
      <c r="B23" s="15"/>
      <c r="C23" s="12"/>
      <c r="D23" s="8"/>
      <c r="E23" s="8"/>
      <c r="F23" s="8"/>
      <c r="G23" s="8"/>
      <c r="H23" s="8"/>
      <c r="I23" s="8"/>
      <c r="J23" s="8"/>
      <c r="K23" s="8"/>
      <c r="L23" s="8"/>
      <c r="M23" s="5"/>
      <c r="N23" s="5"/>
      <c r="O23" s="5"/>
    </row>
    <row r="24" spans="2:15">
      <c r="B24" s="15"/>
      <c r="C24" s="10" t="s">
        <v>6</v>
      </c>
      <c r="D24" s="6">
        <f t="shared" ref="D24:F24" si="23">D16+D20</f>
        <v>17065</v>
      </c>
      <c r="E24" s="6">
        <f t="shared" si="23"/>
        <v>19299</v>
      </c>
      <c r="F24" s="6">
        <f t="shared" si="23"/>
        <v>18228</v>
      </c>
      <c r="G24" s="6">
        <f t="shared" ref="G24:L24" si="24">G16+G20</f>
        <v>19384</v>
      </c>
      <c r="H24" s="6">
        <f t="shared" si="24"/>
        <v>21243</v>
      </c>
      <c r="I24" s="6">
        <f t="shared" si="24"/>
        <v>20703</v>
      </c>
      <c r="J24" s="6">
        <f t="shared" si="24"/>
        <v>21546</v>
      </c>
      <c r="K24" s="6">
        <f t="shared" si="24"/>
        <v>22943</v>
      </c>
      <c r="L24" s="6">
        <f t="shared" si="24"/>
        <v>25593</v>
      </c>
      <c r="M24" s="6">
        <f t="shared" ref="M24:N24" si="25">M16+M20</f>
        <v>26144</v>
      </c>
      <c r="N24" s="6">
        <f t="shared" si="25"/>
        <v>27011</v>
      </c>
      <c r="O24" s="5"/>
    </row>
    <row r="25" spans="2:15">
      <c r="B25" s="15"/>
      <c r="C25" s="11" t="s">
        <v>7</v>
      </c>
      <c r="D25" s="3">
        <f t="shared" ref="D25:F25" si="26">D17+D21</f>
        <v>21870</v>
      </c>
      <c r="E25" s="3">
        <f t="shared" si="26"/>
        <v>22345</v>
      </c>
      <c r="F25" s="3">
        <f t="shared" si="26"/>
        <v>22830</v>
      </c>
      <c r="G25" s="3">
        <f t="shared" ref="G25:L25" si="27">G17+G21</f>
        <v>23288</v>
      </c>
      <c r="H25" s="3">
        <f t="shared" si="27"/>
        <v>23755</v>
      </c>
      <c r="I25" s="3">
        <f t="shared" si="27"/>
        <v>24233</v>
      </c>
      <c r="J25" s="3">
        <f t="shared" si="27"/>
        <v>24720</v>
      </c>
      <c r="K25" s="3">
        <f t="shared" si="27"/>
        <v>16760</v>
      </c>
      <c r="L25" s="3">
        <f t="shared" si="27"/>
        <v>16818</v>
      </c>
      <c r="M25" s="3">
        <f t="shared" ref="M25:N25" si="28">M17+M21</f>
        <v>16875</v>
      </c>
      <c r="N25" s="3">
        <f t="shared" si="28"/>
        <v>16933</v>
      </c>
      <c r="O25" s="7" t="s">
        <v>9</v>
      </c>
    </row>
    <row r="26" spans="2:15">
      <c r="B26" s="16"/>
      <c r="C26" s="12" t="s">
        <v>8</v>
      </c>
      <c r="D26" s="13">
        <f t="shared" ref="D26:F26" si="29">D24/D25</f>
        <v>0.78029263831732965</v>
      </c>
      <c r="E26" s="13">
        <f t="shared" si="29"/>
        <v>0.86368315059297385</v>
      </c>
      <c r="F26" s="13">
        <f t="shared" si="29"/>
        <v>0.79842312746386335</v>
      </c>
      <c r="G26" s="13">
        <f t="shared" ref="G26:L26" si="30">G24/G25</f>
        <v>0.83236001374098245</v>
      </c>
      <c r="H26" s="13">
        <f t="shared" si="30"/>
        <v>0.89425384129656915</v>
      </c>
      <c r="I26" s="13">
        <f t="shared" si="30"/>
        <v>0.85433087112615025</v>
      </c>
      <c r="J26" s="13">
        <f t="shared" si="30"/>
        <v>0.87160194174757277</v>
      </c>
      <c r="K26" s="13">
        <f t="shared" si="30"/>
        <v>1.3689140811455847</v>
      </c>
      <c r="L26" s="13">
        <f t="shared" si="30"/>
        <v>1.5217623974313237</v>
      </c>
      <c r="M26" s="13">
        <f t="shared" ref="M26:N26" si="31">M24/M25</f>
        <v>1.549274074074074</v>
      </c>
      <c r="N26" s="13">
        <f t="shared" si="31"/>
        <v>1.5951691962440206</v>
      </c>
      <c r="O26" s="4">
        <f>AVERAGE(D26:N26)</f>
        <v>1.0845513939254947</v>
      </c>
    </row>
    <row r="27" spans="2:15">
      <c r="B27" s="19" t="s">
        <v>13</v>
      </c>
    </row>
    <row r="28" spans="2:15">
      <c r="B28" s="19" t="s">
        <v>10</v>
      </c>
    </row>
    <row r="29" spans="2:15">
      <c r="B29" s="1" t="s">
        <v>15</v>
      </c>
    </row>
  </sheetData>
  <mergeCells count="2">
    <mergeCell ref="B20:B22"/>
    <mergeCell ref="B4:B14"/>
  </mergeCells>
  <conditionalFormatting sqref="D18:N18 D22:N22 D26:N26 D6:N6 D10:N10 D14:N14">
    <cfRule type="cellIs" dxfId="38" priority="292" operator="lessThan">
      <formula>1</formula>
    </cfRule>
    <cfRule type="cellIs" dxfId="37" priority="293" operator="greaterThan">
      <formula>1</formula>
    </cfRule>
    <cfRule type="cellIs" dxfId="36" priority="294" operator="greaterThan">
      <formula>100</formula>
    </cfRule>
  </conditionalFormatting>
  <conditionalFormatting sqref="O10">
    <cfRule type="cellIs" dxfId="35" priority="280" operator="lessThan">
      <formula>1</formula>
    </cfRule>
    <cfRule type="cellIs" dxfId="34" priority="281" operator="greaterThan">
      <formula>1</formula>
    </cfRule>
    <cfRule type="cellIs" dxfId="33" priority="282" operator="greaterThan">
      <formula>100</formula>
    </cfRule>
  </conditionalFormatting>
  <conditionalFormatting sqref="O6">
    <cfRule type="cellIs" dxfId="32" priority="283" operator="lessThan">
      <formula>1</formula>
    </cfRule>
    <cfRule type="cellIs" dxfId="31" priority="284" operator="greaterThan">
      <formula>1</formula>
    </cfRule>
    <cfRule type="cellIs" dxfId="30" priority="285" operator="greaterThan">
      <formula>100</formula>
    </cfRule>
  </conditionalFormatting>
  <conditionalFormatting sqref="O14">
    <cfRule type="cellIs" dxfId="29" priority="277" operator="lessThan">
      <formula>1</formula>
    </cfRule>
    <cfRule type="cellIs" dxfId="28" priority="278" operator="greaterThan">
      <formula>1</formula>
    </cfRule>
    <cfRule type="cellIs" dxfId="27" priority="279" operator="greaterThan">
      <formula>100</formula>
    </cfRule>
  </conditionalFormatting>
  <conditionalFormatting sqref="O18">
    <cfRule type="cellIs" dxfId="26" priority="223" operator="lessThan">
      <formula>1</formula>
    </cfRule>
    <cfRule type="cellIs" dxfId="25" priority="224" operator="greaterThan">
      <formula>1</formula>
    </cfRule>
    <cfRule type="cellIs" dxfId="24" priority="225" operator="greaterThan">
      <formula>100</formula>
    </cfRule>
  </conditionalFormatting>
  <conditionalFormatting sqref="O22">
    <cfRule type="cellIs" dxfId="23" priority="22" operator="lessThan">
      <formula>1</formula>
    </cfRule>
    <cfRule type="cellIs" dxfId="22" priority="23" operator="greaterThan">
      <formula>1</formula>
    </cfRule>
    <cfRule type="cellIs" dxfId="21" priority="24" operator="greaterThan">
      <formula>100</formula>
    </cfRule>
  </conditionalFormatting>
  <conditionalFormatting sqref="O26">
    <cfRule type="cellIs" dxfId="20" priority="19" operator="lessThan">
      <formula>1</formula>
    </cfRule>
    <cfRule type="cellIs" dxfId="19" priority="20" operator="greaterThan">
      <formula>1</formula>
    </cfRule>
    <cfRule type="cellIs" dxfId="18" priority="21" operator="greaterThan">
      <formula>100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intenzity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Elek Štefan</dc:creator>
  <cp:lastModifiedBy>Martina Krauspe</cp:lastModifiedBy>
  <cp:lastPrinted>2019-06-10T11:22:37Z</cp:lastPrinted>
  <dcterms:created xsi:type="dcterms:W3CDTF">2019-02-06T11:47:43Z</dcterms:created>
  <dcterms:modified xsi:type="dcterms:W3CDTF">2019-07-23T14:54:25Z</dcterms:modified>
</cp:coreProperties>
</file>